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ate1904="1" defaultThemeVersion="153222"/>
  <mc:AlternateContent xmlns:mc="http://schemas.openxmlformats.org/markup-compatibility/2006">
    <mc:Choice Requires="x15">
      <x15ac:absPath xmlns:x15ac="http://schemas.microsoft.com/office/spreadsheetml/2010/11/ac" url="Z:\eepro\FOCUSED PROGRAMS\FSE\FSE202209\Faculty\Cases, Readings and Spreadsheet\"/>
    </mc:Choice>
  </mc:AlternateContent>
  <bookViews>
    <workbookView xWindow="0" yWindow="0" windowWidth="20430" windowHeight="7590" tabRatio="604" activeTab="2"/>
  </bookViews>
  <sheets>
    <sheet name="Copyright" sheetId="1" r:id="rId1"/>
    <sheet name="Exhibit 1" sheetId="2" r:id="rId2"/>
    <sheet name="Exhibit 2" sheetId="17" r:id="rId3"/>
  </sheets>
  <calcPr calcId="191029"/>
</workbook>
</file>

<file path=xl/calcChain.xml><?xml version="1.0" encoding="utf-8"?>
<calcChain xmlns="http://schemas.openxmlformats.org/spreadsheetml/2006/main">
  <c r="D11" i="2" l="1"/>
  <c r="D13" i="2" s="1"/>
  <c r="D15" i="2" s="1"/>
  <c r="D19" i="2" s="1"/>
  <c r="D21" i="2" s="1"/>
  <c r="E11" i="2"/>
  <c r="E13" i="2" s="1"/>
  <c r="E15" i="2" s="1"/>
  <c r="E19" i="2" s="1"/>
  <c r="E21" i="2" s="1"/>
  <c r="F11" i="2"/>
  <c r="F13" i="2" s="1"/>
  <c r="F15" i="2" s="1"/>
  <c r="F19" i="2" s="1"/>
  <c r="F21" i="2" s="1"/>
  <c r="G11" i="2"/>
  <c r="G13" i="2"/>
  <c r="G15" i="2" s="1"/>
  <c r="G19" i="2" s="1"/>
  <c r="G21" i="2" s="1"/>
  <c r="D9" i="17"/>
  <c r="E9" i="17"/>
  <c r="F9" i="17"/>
  <c r="G9" i="17"/>
  <c r="G11" i="17" s="1"/>
  <c r="D11" i="17"/>
  <c r="E11" i="17"/>
  <c r="F11" i="17"/>
  <c r="D20" i="17"/>
  <c r="E20" i="17"/>
  <c r="F20" i="17"/>
  <c r="G20" i="17"/>
  <c r="G22" i="17" s="1"/>
  <c r="G24" i="17" s="1"/>
  <c r="D22" i="17"/>
  <c r="D24" i="17" s="1"/>
  <c r="E22" i="17"/>
  <c r="E24" i="17" s="1"/>
  <c r="F22" i="17"/>
  <c r="F24" i="17" s="1"/>
</calcChain>
</file>

<file path=xl/sharedStrings.xml><?xml version="1.0" encoding="utf-8"?>
<sst xmlns="http://schemas.openxmlformats.org/spreadsheetml/2006/main" count="53" uniqueCount="53">
  <si>
    <t xml:space="preserve">This case was prepared as the basis for class discussion rather than to </t>
  </si>
  <si>
    <t>illustrate either effective or ineffective handling of an administrative situation.</t>
  </si>
  <si>
    <t>Butler Lumber Company</t>
  </si>
  <si>
    <t>Case Software 2-292-741</t>
  </si>
  <si>
    <t>Copyright © 1991 by the President and Fellows of Harvard College.  .</t>
  </si>
  <si>
    <t>Developed in conjunction with MicroMentor, Inc., Cambridge, MA</t>
  </si>
  <si>
    <t>EXHIBIT 1</t>
  </si>
  <si>
    <t>Operating Statements for Years Ending</t>
  </si>
  <si>
    <t>December 31, 1988-1990, and for First</t>
  </si>
  <si>
    <t>Quarter 1991 (thousands of dollars)</t>
  </si>
  <si>
    <t>1st Qtr.</t>
  </si>
  <si>
    <t>Net sales</t>
  </si>
  <si>
    <t>Cost of goods sold</t>
  </si>
  <si>
    <t xml:space="preserve"> Beginning inventory</t>
  </si>
  <si>
    <t xml:space="preserve"> Purchases</t>
  </si>
  <si>
    <t>Ending inventory</t>
  </si>
  <si>
    <t>Total cost of goods sold</t>
  </si>
  <si>
    <t>GROSS PROFIT</t>
  </si>
  <si>
    <t>Operating expense (b)</t>
  </si>
  <si>
    <t>Interest expense</t>
  </si>
  <si>
    <t>Net income before taxes</t>
  </si>
  <si>
    <t>Provision for income taxes</t>
  </si>
  <si>
    <t>Net income</t>
  </si>
  <si>
    <t>(a) In the first quarter of 1990 sales were $698,000 and net income</t>
  </si>
  <si>
    <t>was $7,000.</t>
  </si>
  <si>
    <t>(b) Operating expenses include a cash salary for Mr. Butler of</t>
  </si>
  <si>
    <t>$75,000 in 1988, $85,000 in 1989, $95,000 in 1990, and $22,000 in</t>
  </si>
  <si>
    <t>the 1st quarter of 1991.  Mr. Butler also received some of the</t>
  </si>
  <si>
    <t>perquisites commonly taken by owners of privately held  businesses.</t>
  </si>
  <si>
    <t>Harvard Business School Case 9-292-013</t>
  </si>
  <si>
    <t>EXHIBIT 2</t>
  </si>
  <si>
    <t>Balance Sheets at December 31, 1988-1990,</t>
  </si>
  <si>
    <t>and March 31, 1991 (thousands of dollars)</t>
  </si>
  <si>
    <t xml:space="preserve">  1st Qtr.</t>
  </si>
  <si>
    <t>Cash</t>
  </si>
  <si>
    <t>Accounts receivable, net</t>
  </si>
  <si>
    <t>Inventory</t>
  </si>
  <si>
    <t xml:space="preserve"> Current assets</t>
  </si>
  <si>
    <t>Property, net</t>
  </si>
  <si>
    <t xml:space="preserve"> Total assets</t>
  </si>
  <si>
    <t>Notes payable, bank</t>
  </si>
  <si>
    <t/>
  </si>
  <si>
    <t>Notes payable, Mr. Stark</t>
  </si>
  <si>
    <t>Notes Payable, trade</t>
  </si>
  <si>
    <t>Accounts payable</t>
  </si>
  <si>
    <t>Accrued expenses</t>
  </si>
  <si>
    <t>Long-term debt, current portion</t>
  </si>
  <si>
    <t xml:space="preserve"> Current liabilities</t>
  </si>
  <si>
    <t>Long-term debt</t>
  </si>
  <si>
    <t xml:space="preserve"> Total liabilities</t>
  </si>
  <si>
    <t>Net worth</t>
  </si>
  <si>
    <t xml:space="preserve"> Total liabilities and</t>
  </si>
  <si>
    <t xml:space="preserve">   net worth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</si>
</sst>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5" formatCode="&quot;$&quot;#,##0_);\(&quot;$&quot;#,##0\)"/>
  </numFmts>
  <fonts count="7">
    <font>
      <sz val="10"/>
      <name val="Geneva"/>
    </font>
    <font>
      <sz val="10"/>
      <name val="Helv"/>
    </font>
    <font>
      <b/>
      <sz val="12"/>
      <name val="Helv"/>
    </font>
    <font>
      <sz val="12"/>
      <name val="Helv"/>
    </font>
    <font>
      <b/>
      <sz val="10"/>
      <name val="Helv"/>
    </font>
    <font>
      <sz val="10"/>
      <color indexed="12"/>
      <name val="Courier"/>
      <family val="3"/>
    </font>
    <font>
      <sz val="10"/>
      <color indexed="8"/>
      <name val="Helv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left"/>
    </xf>
    <xf numFmtId="0" fontId="5" fillId="0" borderId="0" xfId="0" applyFont="1" applyProtection="1">
      <protection locked="0"/>
    </xf>
    <xf numFmtId="0" fontId="6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right"/>
    </xf>
    <xf numFmtId="0" fontId="0" fillId="0" borderId="1" xfId="0" applyBorder="1" applyProtection="1"/>
    <xf numFmtId="5" fontId="0" fillId="0" borderId="0" xfId="0" applyNumberFormat="1" applyProtection="1"/>
    <xf numFmtId="37" fontId="0" fillId="0" borderId="0" xfId="0" applyNumberFormat="1" applyProtection="1"/>
    <xf numFmtId="37" fontId="0" fillId="0" borderId="1" xfId="0" applyNumberFormat="1" applyBorder="1" applyProtection="1"/>
    <xf numFmtId="0" fontId="0" fillId="0" borderId="0" xfId="0" applyProtection="1"/>
    <xf numFmtId="3" fontId="0" fillId="0" borderId="0" xfId="0" applyNumberFormat="1" applyProtection="1"/>
    <xf numFmtId="3" fontId="0" fillId="0" borderId="1" xfId="0" applyNumberFormat="1" applyBorder="1" applyProtection="1"/>
    <xf numFmtId="3" fontId="0" fillId="0" borderId="0" xfId="0" applyNumberFormat="1"/>
    <xf numFmtId="3" fontId="0" fillId="0" borderId="0" xfId="0" applyNumberFormat="1" applyAlignment="1" applyProtection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zoomScale="115" zoomScaleNormal="115" workbookViewId="0">
      <selection activeCell="G15" sqref="G15"/>
    </sheetView>
  </sheetViews>
  <sheetFormatPr defaultColWidth="10.7109375" defaultRowHeight="12.75"/>
  <cols>
    <col min="1" max="16384" width="10.7109375" style="1"/>
  </cols>
  <sheetData>
    <row r="1" spans="1:6" ht="15.75">
      <c r="A1" s="2" t="s">
        <v>2</v>
      </c>
      <c r="B1" s="3"/>
      <c r="C1" s="3"/>
      <c r="D1" s="3"/>
      <c r="E1" s="3"/>
      <c r="F1" s="3"/>
    </row>
    <row r="2" spans="1:6">
      <c r="A2" s="1" t="s">
        <v>29</v>
      </c>
    </row>
    <row r="3" spans="1:6">
      <c r="A3" s="1" t="s">
        <v>3</v>
      </c>
    </row>
    <row r="5" spans="1:6">
      <c r="A5" s="1" t="s">
        <v>4</v>
      </c>
    </row>
    <row r="6" spans="1:6">
      <c r="A6" s="1" t="s">
        <v>5</v>
      </c>
    </row>
    <row r="8" spans="1:6">
      <c r="A8" s="1" t="s">
        <v>0</v>
      </c>
    </row>
    <row r="9" spans="1:6">
      <c r="A9" s="1" t="s">
        <v>1</v>
      </c>
    </row>
  </sheetData>
  <phoneticPr fontId="0" type="noConversion"/>
  <pageMargins left="0.75" right="0.75" top="1" bottom="1" header="0.5" footer="0.5"/>
  <pageSetup pageOrder="overThenDown" orientation="portrait" horizontalDpi="4294967292" vertic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zoomScale="115" zoomScaleNormal="115" workbookViewId="0">
      <selection activeCell="D19" sqref="D19"/>
    </sheetView>
  </sheetViews>
  <sheetFormatPr defaultColWidth="10.7109375" defaultRowHeight="12.75"/>
  <cols>
    <col min="1" max="16384" width="10.7109375" style="1"/>
  </cols>
  <sheetData>
    <row r="1" spans="1:7">
      <c r="A1" s="4" t="s">
        <v>6</v>
      </c>
      <c r="B1" s="5" t="s">
        <v>7</v>
      </c>
      <c r="C1"/>
      <c r="D1"/>
      <c r="E1"/>
      <c r="F1"/>
      <c r="G1"/>
    </row>
    <row r="2" spans="1:7">
      <c r="A2" s="6"/>
      <c r="B2" s="7" t="s">
        <v>8</v>
      </c>
      <c r="C2"/>
      <c r="D2"/>
      <c r="E2"/>
      <c r="F2"/>
      <c r="G2"/>
    </row>
    <row r="3" spans="1:7">
      <c r="A3"/>
      <c r="B3" s="5" t="s">
        <v>9</v>
      </c>
      <c r="C3"/>
      <c r="D3"/>
      <c r="E3"/>
      <c r="F3"/>
      <c r="G3"/>
    </row>
    <row r="4" spans="1:7">
      <c r="A4"/>
      <c r="B4"/>
      <c r="C4"/>
      <c r="D4"/>
      <c r="E4"/>
      <c r="F4"/>
      <c r="G4"/>
    </row>
    <row r="5" spans="1:7">
      <c r="A5"/>
      <c r="B5"/>
      <c r="C5"/>
      <c r="D5"/>
      <c r="E5"/>
      <c r="F5"/>
      <c r="G5" s="8" t="s">
        <v>10</v>
      </c>
    </row>
    <row r="6" spans="1:7">
      <c r="A6"/>
      <c r="B6"/>
      <c r="C6"/>
      <c r="D6" s="9">
        <v>1988</v>
      </c>
      <c r="E6" s="9">
        <v>1989</v>
      </c>
      <c r="F6" s="9">
        <v>1990</v>
      </c>
      <c r="G6" s="9">
        <v>1991</v>
      </c>
    </row>
    <row r="7" spans="1:7">
      <c r="A7" s="5" t="s">
        <v>11</v>
      </c>
      <c r="B7"/>
      <c r="C7"/>
      <c r="D7" s="10">
        <v>1697</v>
      </c>
      <c r="E7" s="10">
        <v>2013</v>
      </c>
      <c r="F7" s="10">
        <v>2694</v>
      </c>
      <c r="G7" s="10">
        <v>718</v>
      </c>
    </row>
    <row r="8" spans="1:7">
      <c r="A8" s="5" t="s">
        <v>12</v>
      </c>
      <c r="B8"/>
      <c r="C8"/>
      <c r="D8"/>
      <c r="E8"/>
      <c r="F8"/>
      <c r="G8"/>
    </row>
    <row r="9" spans="1:7">
      <c r="A9" s="5" t="s">
        <v>13</v>
      </c>
      <c r="B9"/>
      <c r="C9"/>
      <c r="D9" s="11">
        <v>183</v>
      </c>
      <c r="E9" s="11">
        <v>239</v>
      </c>
      <c r="F9" s="11">
        <v>326</v>
      </c>
      <c r="G9" s="11">
        <v>418</v>
      </c>
    </row>
    <row r="10" spans="1:7">
      <c r="A10" s="5" t="s">
        <v>14</v>
      </c>
      <c r="B10"/>
      <c r="C10"/>
      <c r="D10" s="12">
        <v>1278</v>
      </c>
      <c r="E10" s="12">
        <v>1524</v>
      </c>
      <c r="F10" s="12">
        <v>2042</v>
      </c>
      <c r="G10" s="12">
        <v>660</v>
      </c>
    </row>
    <row r="11" spans="1:7">
      <c r="A11"/>
      <c r="B11"/>
      <c r="C11"/>
      <c r="D11" s="10">
        <f>D9+D10</f>
        <v>1461</v>
      </c>
      <c r="E11" s="10">
        <f>E9+E10</f>
        <v>1763</v>
      </c>
      <c r="F11" s="10">
        <f>F9+F10</f>
        <v>2368</v>
      </c>
      <c r="G11" s="10">
        <f>G9+G10</f>
        <v>1078</v>
      </c>
    </row>
    <row r="12" spans="1:7">
      <c r="A12" s="5" t="s">
        <v>15</v>
      </c>
      <c r="B12"/>
      <c r="C12"/>
      <c r="D12" s="12">
        <v>239</v>
      </c>
      <c r="E12" s="12">
        <v>326</v>
      </c>
      <c r="F12" s="12">
        <v>418</v>
      </c>
      <c r="G12" s="12">
        <v>556</v>
      </c>
    </row>
    <row r="13" spans="1:7">
      <c r="A13" s="5" t="s">
        <v>16</v>
      </c>
      <c r="B13"/>
      <c r="C13"/>
      <c r="D13" s="10">
        <f>D11-D12</f>
        <v>1222</v>
      </c>
      <c r="E13" s="10">
        <f>E11-E12</f>
        <v>1437</v>
      </c>
      <c r="F13" s="10">
        <f>F11-F12</f>
        <v>1950</v>
      </c>
      <c r="G13" s="10">
        <f>G11-G12</f>
        <v>522</v>
      </c>
    </row>
    <row r="14" spans="1:7">
      <c r="A14"/>
      <c r="B14"/>
      <c r="C14"/>
      <c r="D14"/>
      <c r="E14"/>
      <c r="F14"/>
      <c r="G14"/>
    </row>
    <row r="15" spans="1:7">
      <c r="A15" s="5" t="s">
        <v>17</v>
      </c>
      <c r="B15"/>
      <c r="C15"/>
      <c r="D15" s="13">
        <f>D7-D13</f>
        <v>475</v>
      </c>
      <c r="E15" s="13">
        <f>E7-E13</f>
        <v>576</v>
      </c>
      <c r="F15" s="13">
        <f>F7-F13</f>
        <v>744</v>
      </c>
      <c r="G15" s="13">
        <f>G7-G13</f>
        <v>196</v>
      </c>
    </row>
    <row r="17" spans="1:7">
      <c r="A17" s="5" t="s">
        <v>18</v>
      </c>
      <c r="B17"/>
      <c r="C17"/>
      <c r="D17" s="11">
        <v>425</v>
      </c>
      <c r="E17" s="11">
        <v>515</v>
      </c>
      <c r="F17" s="11">
        <v>658</v>
      </c>
      <c r="G17" s="11">
        <v>175</v>
      </c>
    </row>
    <row r="18" spans="1:7">
      <c r="A18" s="5" t="s">
        <v>19</v>
      </c>
      <c r="B18"/>
      <c r="C18"/>
      <c r="D18" s="12">
        <v>13</v>
      </c>
      <c r="E18" s="12">
        <v>20</v>
      </c>
      <c r="F18" s="12">
        <v>33</v>
      </c>
      <c r="G18" s="12">
        <v>10</v>
      </c>
    </row>
    <row r="19" spans="1:7">
      <c r="A19" s="5" t="s">
        <v>20</v>
      </c>
      <c r="B19"/>
      <c r="C19"/>
      <c r="D19" s="10">
        <f>D15-D17-D18</f>
        <v>37</v>
      </c>
      <c r="E19" s="10">
        <f>E15-E17-E18</f>
        <v>41</v>
      </c>
      <c r="F19" s="10">
        <f>F15-F17-F18</f>
        <v>53</v>
      </c>
      <c r="G19" s="10">
        <f>G15-G17-G18</f>
        <v>11</v>
      </c>
    </row>
    <row r="20" spans="1:7">
      <c r="A20" s="5" t="s">
        <v>21</v>
      </c>
      <c r="B20"/>
      <c r="C20"/>
      <c r="D20" s="12">
        <v>6</v>
      </c>
      <c r="E20" s="12">
        <v>7</v>
      </c>
      <c r="F20" s="12">
        <v>9</v>
      </c>
      <c r="G20" s="12">
        <v>2</v>
      </c>
    </row>
    <row r="21" spans="1:7">
      <c r="A21" s="5" t="s">
        <v>22</v>
      </c>
      <c r="B21"/>
      <c r="C21"/>
      <c r="D21" s="10">
        <f>D19-D20</f>
        <v>31</v>
      </c>
      <c r="E21" s="10">
        <f>E19-E20</f>
        <v>34</v>
      </c>
      <c r="F21" s="10">
        <f>F19-F20</f>
        <v>44</v>
      </c>
      <c r="G21" s="10">
        <f>G19-G20</f>
        <v>9</v>
      </c>
    </row>
    <row r="22" spans="1:7">
      <c r="A22"/>
      <c r="B22"/>
      <c r="C22"/>
      <c r="D22"/>
      <c r="E22"/>
      <c r="F22"/>
      <c r="G22"/>
    </row>
    <row r="23" spans="1:7">
      <c r="A23" s="5" t="s">
        <v>23</v>
      </c>
      <c r="B23"/>
      <c r="C23"/>
      <c r="D23"/>
      <c r="E23"/>
      <c r="F23"/>
      <c r="G23"/>
    </row>
    <row r="24" spans="1:7">
      <c r="A24" s="5" t="s">
        <v>24</v>
      </c>
      <c r="B24"/>
      <c r="C24"/>
      <c r="D24"/>
      <c r="E24"/>
      <c r="F24"/>
      <c r="G24"/>
    </row>
    <row r="25" spans="1:7">
      <c r="A25" s="5" t="s">
        <v>25</v>
      </c>
      <c r="B25"/>
      <c r="C25"/>
      <c r="D25"/>
      <c r="E25"/>
      <c r="F25"/>
      <c r="G25"/>
    </row>
    <row r="26" spans="1:7">
      <c r="A26" s="5" t="s">
        <v>26</v>
      </c>
      <c r="B26"/>
      <c r="C26"/>
      <c r="D26"/>
      <c r="E26"/>
      <c r="F26"/>
      <c r="G26"/>
    </row>
    <row r="27" spans="1:7">
      <c r="A27" s="5" t="s">
        <v>27</v>
      </c>
      <c r="B27"/>
      <c r="C27"/>
      <c r="D27"/>
      <c r="E27"/>
      <c r="F27"/>
      <c r="G27"/>
    </row>
    <row r="28" spans="1:7">
      <c r="A28" s="5" t="s">
        <v>28</v>
      </c>
      <c r="B28"/>
      <c r="C28"/>
      <c r="D28"/>
      <c r="E28"/>
      <c r="F28"/>
      <c r="G28"/>
    </row>
  </sheetData>
  <phoneticPr fontId="0" type="noConversion"/>
  <pageMargins left="0.75" right="0.75" top="1" bottom="1" header="0.5" footer="0.5"/>
  <pageSetup paperSize="0" pageOrder="overThenDown" orientation="portrait" horizontalDpi="4294967292" verticalDpi="4294967292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abSelected="1" zoomScale="130" zoomScaleNormal="130" workbookViewId="0">
      <selection activeCell="G2" sqref="G2"/>
    </sheetView>
  </sheetViews>
  <sheetFormatPr defaultColWidth="10.7109375" defaultRowHeight="12.75"/>
  <cols>
    <col min="1" max="16384" width="10.7109375" style="1"/>
  </cols>
  <sheetData>
    <row r="1" spans="1:7">
      <c r="A1" s="4" t="s">
        <v>30</v>
      </c>
      <c r="B1" s="5" t="s">
        <v>31</v>
      </c>
      <c r="C1"/>
      <c r="D1"/>
      <c r="E1"/>
      <c r="F1"/>
      <c r="G1"/>
    </row>
    <row r="2" spans="1:7">
      <c r="A2"/>
      <c r="B2" s="5" t="s">
        <v>32</v>
      </c>
      <c r="C2"/>
      <c r="D2"/>
      <c r="E2"/>
      <c r="F2"/>
      <c r="G2"/>
    </row>
    <row r="3" spans="1:7">
      <c r="A3"/>
      <c r="B3"/>
      <c r="C3"/>
      <c r="D3"/>
      <c r="E3"/>
      <c r="F3"/>
      <c r="G3"/>
    </row>
    <row r="4" spans="1:7">
      <c r="A4"/>
      <c r="B4"/>
      <c r="C4"/>
      <c r="D4"/>
      <c r="E4"/>
      <c r="F4"/>
      <c r="G4" s="8" t="s">
        <v>33</v>
      </c>
    </row>
    <row r="5" spans="1:7">
      <c r="A5"/>
      <c r="B5"/>
      <c r="C5"/>
      <c r="D5" s="9">
        <v>1988</v>
      </c>
      <c r="E5" s="9">
        <v>1989</v>
      </c>
      <c r="F5" s="9">
        <v>1990</v>
      </c>
      <c r="G5" s="9">
        <v>1991</v>
      </c>
    </row>
    <row r="6" spans="1:7">
      <c r="A6" s="5" t="s">
        <v>34</v>
      </c>
      <c r="B6"/>
      <c r="C6"/>
      <c r="D6" s="14">
        <v>58</v>
      </c>
      <c r="E6" s="14">
        <v>49</v>
      </c>
      <c r="F6" s="14">
        <v>41</v>
      </c>
      <c r="G6" s="14">
        <v>31</v>
      </c>
    </row>
    <row r="7" spans="1:7">
      <c r="A7" s="5" t="s">
        <v>35</v>
      </c>
      <c r="B7"/>
      <c r="C7"/>
      <c r="D7" s="14">
        <v>171</v>
      </c>
      <c r="E7" s="14">
        <v>222</v>
      </c>
      <c r="F7" s="14">
        <v>317</v>
      </c>
      <c r="G7" s="14">
        <v>345</v>
      </c>
    </row>
    <row r="8" spans="1:7">
      <c r="A8" s="5" t="s">
        <v>36</v>
      </c>
      <c r="B8"/>
      <c r="C8"/>
      <c r="D8" s="15">
        <v>239</v>
      </c>
      <c r="E8" s="15">
        <v>325</v>
      </c>
      <c r="F8" s="15">
        <v>418</v>
      </c>
      <c r="G8" s="15">
        <v>556</v>
      </c>
    </row>
    <row r="9" spans="1:7">
      <c r="A9" s="5" t="s">
        <v>37</v>
      </c>
      <c r="B9"/>
      <c r="C9"/>
      <c r="D9" s="14">
        <f>D6+D7+D8</f>
        <v>468</v>
      </c>
      <c r="E9" s="14">
        <f>E6+E7+E8</f>
        <v>596</v>
      </c>
      <c r="F9" s="14">
        <f>F6+F7+F8</f>
        <v>776</v>
      </c>
      <c r="G9" s="14">
        <f>G6+G7+G8</f>
        <v>932</v>
      </c>
    </row>
    <row r="10" spans="1:7">
      <c r="A10" s="5" t="s">
        <v>38</v>
      </c>
      <c r="B10"/>
      <c r="C10"/>
      <c r="D10" s="15">
        <v>126</v>
      </c>
      <c r="E10" s="15">
        <v>140</v>
      </c>
      <c r="F10" s="15">
        <v>157</v>
      </c>
      <c r="G10" s="15">
        <v>162</v>
      </c>
    </row>
    <row r="11" spans="1:7">
      <c r="A11" s="5" t="s">
        <v>39</v>
      </c>
      <c r="B11"/>
      <c r="C11"/>
      <c r="D11" s="14">
        <f>D9+D10</f>
        <v>594</v>
      </c>
      <c r="E11" s="14">
        <f>E9+E10</f>
        <v>736</v>
      </c>
      <c r="F11" s="14">
        <f>F9+F10</f>
        <v>933</v>
      </c>
      <c r="G11" s="14">
        <f>G9+G10</f>
        <v>1094</v>
      </c>
    </row>
    <row r="12" spans="1:7">
      <c r="A12"/>
      <c r="B12"/>
      <c r="C12"/>
      <c r="D12" s="16"/>
      <c r="E12" s="16"/>
      <c r="F12" s="16"/>
      <c r="G12" s="16"/>
    </row>
    <row r="13" spans="1:7">
      <c r="A13" s="5" t="s">
        <v>40</v>
      </c>
      <c r="B13"/>
      <c r="C13"/>
      <c r="D13" s="17" t="s">
        <v>41</v>
      </c>
      <c r="E13" s="14">
        <v>146</v>
      </c>
      <c r="F13" s="14">
        <v>233</v>
      </c>
      <c r="G13" s="14">
        <v>247</v>
      </c>
    </row>
    <row r="14" spans="1:7">
      <c r="A14" s="5" t="s">
        <v>42</v>
      </c>
      <c r="B14"/>
      <c r="C14"/>
      <c r="D14" s="14">
        <v>105</v>
      </c>
      <c r="E14" s="16"/>
      <c r="F14" s="16"/>
      <c r="G14" s="16"/>
    </row>
    <row r="15" spans="1:7">
      <c r="A15" s="5"/>
      <c r="B15"/>
      <c r="C15"/>
      <c r="D15" s="13"/>
      <c r="E15"/>
      <c r="F15"/>
      <c r="G15"/>
    </row>
    <row r="16" spans="1:7">
      <c r="A16" s="5" t="s">
        <v>43</v>
      </c>
      <c r="B16"/>
      <c r="C16"/>
      <c r="D16"/>
      <c r="E16"/>
      <c r="F16"/>
      <c r="G16" s="13">
        <v>157</v>
      </c>
    </row>
    <row r="17" spans="1:7">
      <c r="A17" s="5" t="s">
        <v>44</v>
      </c>
      <c r="B17"/>
      <c r="C17"/>
      <c r="D17" s="14">
        <v>124</v>
      </c>
      <c r="E17" s="14">
        <v>192</v>
      </c>
      <c r="F17" s="14">
        <v>256</v>
      </c>
      <c r="G17" s="14">
        <v>243</v>
      </c>
    </row>
    <row r="18" spans="1:7">
      <c r="A18" s="5" t="s">
        <v>45</v>
      </c>
      <c r="B18"/>
      <c r="C18"/>
      <c r="D18" s="14">
        <v>24</v>
      </c>
      <c r="E18" s="14">
        <v>30</v>
      </c>
      <c r="F18" s="14">
        <v>39</v>
      </c>
      <c r="G18" s="14">
        <v>36</v>
      </c>
    </row>
    <row r="19" spans="1:7">
      <c r="A19" s="5" t="s">
        <v>46</v>
      </c>
      <c r="B19"/>
      <c r="C19"/>
      <c r="D19" s="15">
        <v>7</v>
      </c>
      <c r="E19" s="15">
        <v>7</v>
      </c>
      <c r="F19" s="15">
        <v>7</v>
      </c>
      <c r="G19" s="15">
        <v>7</v>
      </c>
    </row>
    <row r="20" spans="1:7">
      <c r="A20" s="5" t="s">
        <v>47</v>
      </c>
      <c r="B20"/>
      <c r="C20"/>
      <c r="D20" s="14">
        <f>D14+D17+D18+D19</f>
        <v>260</v>
      </c>
      <c r="E20" s="14">
        <f>E13+E17+E18+E19</f>
        <v>375</v>
      </c>
      <c r="F20" s="14">
        <f>F13+F17+F18+F19</f>
        <v>535</v>
      </c>
      <c r="G20" s="14">
        <f>G13+G16+G17+G18+G19</f>
        <v>690</v>
      </c>
    </row>
    <row r="21" spans="1:7">
      <c r="A21" s="5" t="s">
        <v>48</v>
      </c>
      <c r="B21"/>
      <c r="C21"/>
      <c r="D21" s="15">
        <v>64</v>
      </c>
      <c r="E21" s="15">
        <v>57</v>
      </c>
      <c r="F21" s="15">
        <v>50</v>
      </c>
      <c r="G21" s="15">
        <v>47</v>
      </c>
    </row>
    <row r="22" spans="1:7">
      <c r="A22" s="5" t="s">
        <v>49</v>
      </c>
      <c r="B22"/>
      <c r="C22"/>
      <c r="D22" s="14">
        <f>D20+D21</f>
        <v>324</v>
      </c>
      <c r="E22" s="14">
        <f>E20+E21</f>
        <v>432</v>
      </c>
      <c r="F22" s="14">
        <f>F20+F21</f>
        <v>585</v>
      </c>
      <c r="G22" s="14">
        <f>G20+G21</f>
        <v>737</v>
      </c>
    </row>
    <row r="23" spans="1:7">
      <c r="A23" s="5" t="s">
        <v>50</v>
      </c>
      <c r="B23"/>
      <c r="C23"/>
      <c r="D23" s="15">
        <v>270</v>
      </c>
      <c r="E23" s="15">
        <v>304</v>
      </c>
      <c r="F23" s="15">
        <v>348</v>
      </c>
      <c r="G23" s="15">
        <v>357</v>
      </c>
    </row>
    <row r="24" spans="1:7">
      <c r="A24" s="5" t="s">
        <v>51</v>
      </c>
      <c r="B24"/>
      <c r="C24"/>
      <c r="D24" s="14">
        <f>D22+D23</f>
        <v>594</v>
      </c>
      <c r="E24" s="14">
        <f>E22+E23</f>
        <v>736</v>
      </c>
      <c r="F24" s="14">
        <f>F22+F23</f>
        <v>933</v>
      </c>
      <c r="G24" s="14">
        <f>G22+G23</f>
        <v>1094</v>
      </c>
    </row>
    <row r="25" spans="1:7">
      <c r="A25" s="5" t="s">
        <v>52</v>
      </c>
      <c r="B25"/>
      <c r="C25"/>
      <c r="D25"/>
      <c r="E25"/>
      <c r="F25"/>
      <c r="G25"/>
    </row>
    <row r="26" spans="1:7">
      <c r="A26"/>
    </row>
    <row r="27" spans="1:7">
      <c r="A27"/>
    </row>
  </sheetData>
  <phoneticPr fontId="0" type="noConversion"/>
  <pageMargins left="0.75" right="0.75" top="1" bottom="1" header="0.5" footer="0.5"/>
  <pageSetup pageOrder="overThenDown" orientation="landscape" horizontalDpi="4294967292" verticalDpi="4294967292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Copyright</vt:lpstr>
      <vt:lpstr>Exhibit 1</vt:lpstr>
      <vt:lpstr>Exhibit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Word Processing</dc:creator>
  <cp:lastModifiedBy>Cassandra Stolze</cp:lastModifiedBy>
  <cp:lastPrinted>2002-09-04T18:46:56Z</cp:lastPrinted>
  <dcterms:created xsi:type="dcterms:W3CDTF">1999-06-04T19:50:03Z</dcterms:created>
  <dcterms:modified xsi:type="dcterms:W3CDTF">2022-08-12T18:27:40Z</dcterms:modified>
</cp:coreProperties>
</file>